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SAPAR\2DO. TRIMESTRE 2023\04 INFORMACION PRESUPUESTARIA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55" i="6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<sst xmlns="http://schemas.openxmlformats.org/spreadsheetml/2006/main" count="201" uniqueCount="142">
  <si>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</si>
  <si>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</si>
  <si>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</si>
  <si>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</si>
  <si>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</si>
  <si>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</si>
  <si>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</si>
  <si>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</si>
  <si>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</si>
  <si>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</si>
  <si>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</si>
  <si>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</si>
  <si>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</si>
  <si>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</si>
  <si>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</si>
  <si>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</si>
  <si>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</si>
  <si>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</si>
  <si>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</si>
  <si>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</si>
  <si>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</si>
  <si>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</si>
  <si>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</si>
  <si>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</si>
  <si>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</si>
  <si>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</si>
  <si>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</si>
  <si>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</si>
  <si>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</si>
  <si>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</si>
  <si>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</si>
  <si>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</si>
  <si>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</si>
  <si>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</si>
  <si>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</si>
  <si>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</si>
  <si>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</si>
  <si>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</si>
  <si>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</si>
  <si>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</si>
  <si>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</si>
  <si>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</si>
  <si>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</si>
  <si>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</si>
  <si>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</si>
  <si>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</si>
  <si>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</si>
  <si>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</si>
  <si>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</si>
  <si>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</si>
  <si>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</si>
  <si>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</si>
  <si>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</si>
  <si>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</si>
  <si>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</si>
  <si>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</si>
  <si>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</si>
  <si>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</si>
  <si>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</si>
  <si>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</si>
  <si>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</si>
  <si>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</si>
  <si>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</si>
  <si>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</si>
  <si>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</si>
  <si>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</si>
  <si>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</si>
  <si>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</si>
  <si>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</si>
  <si>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</si>
  <si>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</si>
  <si>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</si>
  <si>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</si>
  <si>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</si>
  <si>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</si>
  <si>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</si>
  <si>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</si>
  <si>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</si>
  <si>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</si>
  <si>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</si>
  <si>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</si>
  <si>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</si>
  <si>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</si>
  <si>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</si>
  <si>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</si>
  <si>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</si>
  <si>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</si>
  <si>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</si>
  <si>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</si>
  <si>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</si>
  <si>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</si>
  <si>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</si>
  <si>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</si>
  <si>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</si>
  <si>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</si>
  <si>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</si>
  <si>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</si>
  <si>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</si>
  <si>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</si>
  <si>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</si>
  <si>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</si>
  <si>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</si>
  <si>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</si>
  <si>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</si>
  <si>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</si>
  <si>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</si>
  <si>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</si>
  <si>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</si>
  <si>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</si>
  <si>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</si>
  <si>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</si>
  <si>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</si>
  <si>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</si>
  <si>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</si>
  <si>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</si>
  <si>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</si>
  <si>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</si>
  <si>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</si>
  <si>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</si>
  <si>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</si>
  <si>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</si>
  <si>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</si>
  <si>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</si>
  <si>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</si>
  <si>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</si>
  <si>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</si>
  <si>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</si>
  <si>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</si>
  <si>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</si>
  <si>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</si>
  <si>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</si>
  <si>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</si>
  <si>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de Agua Potable y Alcantarillado de Romita, Gto.
Estado Analítico del Ejercicio del Presupuesto de Egresos
Clasificación por Objeto del Gasto (Capítulo y Concepto)
Del 1 de Enero al 30 de Junio de 2023</t>
  </si>
  <si>
    <t>Sistema de Agua Potable y Alcantarillado de Romita, Gto.
Estado Analítico del Ejercicio del Presupuesto de Egresos
Clasificación Económica (por Tipo de Gasto)
Del 1 de Enero al 30 de Junio de 2023</t>
  </si>
  <si>
    <t>31120M25A010100 AREA ADMINISTRATIVA</t>
  </si>
  <si>
    <t>31120M25A010200 AREA OPERATIVA</t>
  </si>
  <si>
    <t>31120M25A010300 AREA PLANTA TRATADORA AG</t>
  </si>
  <si>
    <t>31120M25A010400 AREA COMERCIAL</t>
  </si>
  <si>
    <t>Sistema de Agua Potable y Alcantarillado de Romita, Gto.
Estado Analítico del Ejercicio del Presupuesto de Egresos
Clasificación Administrativa
Del 1 de Enero al 30 de Junio de 2023</t>
  </si>
  <si>
    <t>Sistema de Agua Potable y Alcantarillado de Romita, Gto.
Estado Analítico del Ejercicio del Presupuesto de Egresos
Clasificación Administrativa (Poderes)
Del 1 de Enero al 30 de Junio de 2023</t>
  </si>
  <si>
    <t>Sistema de Agua Potable y Alcantarillado de Romita, Gto.
Estado Analítico del Ejercicio del Presupuesto de Egresos
Clasificación Administrativa (Sector Paraestatal)
Del 1 de Enero al 30 de Junio de 2023</t>
  </si>
  <si>
    <t>Sistema de Agua Potable y Alcantarillado de Romita, Gto.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</si>
</sst>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4" fontId="7" fillId="0" borderId="1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indent="1"/>
    </xf>
    <xf numFmtId="4" fontId="9" fillId="0" borderId="12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4" fontId="7" fillId="0" borderId="12" xfId="0" applyNumberFormat="1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indent="1"/>
    </xf>
    <xf numFmtId="4" fontId="9" fillId="0" borderId="1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4.25" x14ac:dyDescent="0.2"/>
  <cols>
    <col min="1" max="1" width="62.83203125" style="33" customWidth="1"/>
    <col min="2" max="2" width="18.33203125" style="33" customWidth="1"/>
    <col min="3" max="3" width="19.83203125" style="33" customWidth="1"/>
    <col min="4" max="7" width="18.33203125" style="33" customWidth="1"/>
    <col min="8" max="16384" width="12" style="33"/>
  </cols>
  <sheetData>
    <row r="1" spans="1:8" ht="50.1" customHeight="1" x14ac:dyDescent="0.2">
      <c r="A1" s="31" t="s">
        <v>132</v>
      </c>
      <c r="B1" s="31"/>
      <c r="C1" s="31"/>
      <c r="D1" s="31"/>
      <c r="E1" s="31"/>
      <c r="F1" s="31"/>
      <c r="G1" s="32"/>
    </row>
    <row r="2" spans="1:8" ht="15" x14ac:dyDescent="0.2">
      <c r="A2" s="34" t="s">
        <v>53</v>
      </c>
      <c r="B2" s="35" t="s">
        <v>59</v>
      </c>
      <c r="C2" s="31"/>
      <c r="D2" s="31"/>
      <c r="E2" s="31"/>
      <c r="F2" s="32"/>
      <c r="G2" s="36" t="s">
        <v>58</v>
      </c>
    </row>
    <row r="3" spans="1:8" ht="24.95" customHeight="1" x14ac:dyDescent="0.2">
      <c r="A3" s="37"/>
      <c r="B3" s="38" t="s">
        <v>54</v>
      </c>
      <c r="C3" s="38" t="s">
        <v>119</v>
      </c>
      <c r="D3" s="38" t="s">
        <v>55</v>
      </c>
      <c r="E3" s="38" t="s">
        <v>56</v>
      </c>
      <c r="F3" s="38" t="s">
        <v>57</v>
      </c>
      <c r="G3" s="39"/>
    </row>
    <row r="4" spans="1:8" ht="15" x14ac:dyDescent="0.2">
      <c r="A4" s="40"/>
      <c r="B4" s="41">
        <v>1</v>
      </c>
      <c r="C4" s="41">
        <v>2</v>
      </c>
      <c r="D4" s="41" t="s">
        <v>120</v>
      </c>
      <c r="E4" s="41">
        <v>4</v>
      </c>
      <c r="F4" s="41">
        <v>5</v>
      </c>
      <c r="G4" s="41" t="s">
        <v>121</v>
      </c>
    </row>
    <row r="5" spans="1:8" ht="15" x14ac:dyDescent="0.25">
      <c r="A5" s="42" t="s">
        <v>60</v>
      </c>
      <c r="B5" s="43">
        <f>SUM(B6:B12)</f>
        <v>11188972.83</v>
      </c>
      <c r="C5" s="43">
        <f>SUM(C6:C12)</f>
        <v>-237518.91</v>
      </c>
      <c r="D5" s="43">
        <f>B5+C5</f>
        <v>10951453.92</v>
      </c>
      <c r="E5" s="43">
        <f>SUM(E6:E12)</f>
        <v>5053227.5200000005</v>
      </c>
      <c r="F5" s="43">
        <f>SUM(F6:F12)</f>
        <v>5053227.5200000005</v>
      </c>
      <c r="G5" s="43">
        <f>D5-E5</f>
        <v>5898226.3999999994</v>
      </c>
    </row>
    <row r="6" spans="1:8" x14ac:dyDescent="0.2">
      <c r="A6" s="44" t="s">
        <v>64</v>
      </c>
      <c r="B6" s="45">
        <v>5788146.0499999998</v>
      </c>
      <c r="C6" s="45">
        <v>-270716</v>
      </c>
      <c r="D6" s="45">
        <f t="shared" ref="D6:D69" si="0">B6+C6</f>
        <v>5517430.0499999998</v>
      </c>
      <c r="E6" s="45">
        <v>2949511.75</v>
      </c>
      <c r="F6" s="45">
        <v>2949511.75</v>
      </c>
      <c r="G6" s="45">
        <f t="shared" ref="G6:G69" si="1">D6-E6</f>
        <v>2567918.2999999998</v>
      </c>
      <c r="H6" s="46">
        <v>1100</v>
      </c>
    </row>
    <row r="7" spans="1:8" x14ac:dyDescent="0.2">
      <c r="A7" s="44" t="s">
        <v>65</v>
      </c>
      <c r="B7" s="45">
        <v>557154.06999999995</v>
      </c>
      <c r="C7" s="45">
        <v>0</v>
      </c>
      <c r="D7" s="45">
        <f t="shared" si="0"/>
        <v>557154.06999999995</v>
      </c>
      <c r="E7" s="45">
        <v>212485.06</v>
      </c>
      <c r="F7" s="45">
        <v>212485.06</v>
      </c>
      <c r="G7" s="45">
        <f t="shared" si="1"/>
        <v>344669.00999999995</v>
      </c>
      <c r="H7" s="46">
        <v>1200</v>
      </c>
    </row>
    <row r="8" spans="1:8" x14ac:dyDescent="0.2">
      <c r="A8" s="44" t="s">
        <v>66</v>
      </c>
      <c r="B8" s="45">
        <v>1558147.5</v>
      </c>
      <c r="C8" s="45">
        <v>0</v>
      </c>
      <c r="D8" s="45">
        <f t="shared" si="0"/>
        <v>1558147.5</v>
      </c>
      <c r="E8" s="45">
        <v>373545.46</v>
      </c>
      <c r="F8" s="45">
        <v>373545.46</v>
      </c>
      <c r="G8" s="45">
        <f t="shared" si="1"/>
        <v>1184602.04</v>
      </c>
      <c r="H8" s="46">
        <v>1300</v>
      </c>
    </row>
    <row r="9" spans="1:8" x14ac:dyDescent="0.2">
      <c r="A9" s="44" t="s">
        <v>33</v>
      </c>
      <c r="B9" s="45">
        <v>1265861.1100000001</v>
      </c>
      <c r="C9" s="45">
        <v>0</v>
      </c>
      <c r="D9" s="45">
        <f t="shared" si="0"/>
        <v>1265861.1100000001</v>
      </c>
      <c r="E9" s="45">
        <v>535095.86</v>
      </c>
      <c r="F9" s="45">
        <v>535095.86</v>
      </c>
      <c r="G9" s="45">
        <f t="shared" si="1"/>
        <v>730765.25000000012</v>
      </c>
      <c r="H9" s="46">
        <v>1400</v>
      </c>
    </row>
    <row r="10" spans="1:8" x14ac:dyDescent="0.2">
      <c r="A10" s="44" t="s">
        <v>67</v>
      </c>
      <c r="B10" s="45">
        <v>862034.82</v>
      </c>
      <c r="C10" s="45">
        <v>33197.089999999997</v>
      </c>
      <c r="D10" s="45">
        <f t="shared" si="0"/>
        <v>895231.90999999992</v>
      </c>
      <c r="E10" s="45">
        <v>374384.69</v>
      </c>
      <c r="F10" s="45">
        <v>374384.69</v>
      </c>
      <c r="G10" s="45">
        <f t="shared" si="1"/>
        <v>520847.21999999991</v>
      </c>
      <c r="H10" s="46">
        <v>1500</v>
      </c>
    </row>
    <row r="11" spans="1:8" x14ac:dyDescent="0.2">
      <c r="A11" s="44" t="s">
        <v>34</v>
      </c>
      <c r="B11" s="45">
        <v>0</v>
      </c>
      <c r="C11" s="45">
        <v>0</v>
      </c>
      <c r="D11" s="45">
        <f t="shared" si="0"/>
        <v>0</v>
      </c>
      <c r="E11" s="45">
        <v>0</v>
      </c>
      <c r="F11" s="45">
        <v>0</v>
      </c>
      <c r="G11" s="45">
        <f t="shared" si="1"/>
        <v>0</v>
      </c>
      <c r="H11" s="46">
        <v>1600</v>
      </c>
    </row>
    <row r="12" spans="1:8" x14ac:dyDescent="0.2">
      <c r="A12" s="44" t="s">
        <v>68</v>
      </c>
      <c r="B12" s="45">
        <v>1157629.28</v>
      </c>
      <c r="C12" s="45">
        <v>0</v>
      </c>
      <c r="D12" s="45">
        <f t="shared" si="0"/>
        <v>1157629.28</v>
      </c>
      <c r="E12" s="45">
        <v>608204.69999999995</v>
      </c>
      <c r="F12" s="45">
        <v>608204.69999999995</v>
      </c>
      <c r="G12" s="45">
        <f t="shared" si="1"/>
        <v>549424.58000000007</v>
      </c>
      <c r="H12" s="46">
        <v>1700</v>
      </c>
    </row>
    <row r="13" spans="1:8" ht="15" x14ac:dyDescent="0.25">
      <c r="A13" s="42" t="s">
        <v>126</v>
      </c>
      <c r="B13" s="47">
        <f>SUM(B14:B22)</f>
        <v>2815929.0799999996</v>
      </c>
      <c r="C13" s="47">
        <f>SUM(C14:C22)</f>
        <v>233527.44</v>
      </c>
      <c r="D13" s="47">
        <f t="shared" si="0"/>
        <v>3049456.5199999996</v>
      </c>
      <c r="E13" s="47">
        <f>SUM(E14:E22)</f>
        <v>2246708.6</v>
      </c>
      <c r="F13" s="47">
        <f>SUM(F14:F22)</f>
        <v>2246708.6</v>
      </c>
      <c r="G13" s="47">
        <f t="shared" si="1"/>
        <v>802747.91999999946</v>
      </c>
      <c r="H13" s="48">
        <v>0</v>
      </c>
    </row>
    <row r="14" spans="1:8" x14ac:dyDescent="0.2">
      <c r="A14" s="44" t="s">
        <v>69</v>
      </c>
      <c r="B14" s="45">
        <v>100814.3</v>
      </c>
      <c r="C14" s="45">
        <v>90734.84</v>
      </c>
      <c r="D14" s="45">
        <f t="shared" si="0"/>
        <v>191549.14</v>
      </c>
      <c r="E14" s="45">
        <v>139820.25</v>
      </c>
      <c r="F14" s="45">
        <v>139820.25</v>
      </c>
      <c r="G14" s="45">
        <f t="shared" si="1"/>
        <v>51728.890000000014</v>
      </c>
      <c r="H14" s="46">
        <v>2100</v>
      </c>
    </row>
    <row r="15" spans="1:8" x14ac:dyDescent="0.2">
      <c r="A15" s="44" t="s">
        <v>70</v>
      </c>
      <c r="B15" s="45">
        <v>23033.45</v>
      </c>
      <c r="C15" s="45">
        <v>1709.98</v>
      </c>
      <c r="D15" s="45">
        <f t="shared" si="0"/>
        <v>24743.43</v>
      </c>
      <c r="E15" s="45">
        <v>19364.57</v>
      </c>
      <c r="F15" s="45">
        <v>19364.57</v>
      </c>
      <c r="G15" s="45">
        <f t="shared" si="1"/>
        <v>5378.8600000000006</v>
      </c>
      <c r="H15" s="46">
        <v>2200</v>
      </c>
    </row>
    <row r="16" spans="1:8" x14ac:dyDescent="0.2">
      <c r="A16" s="44" t="s">
        <v>71</v>
      </c>
      <c r="B16" s="45">
        <v>270253.71000000002</v>
      </c>
      <c r="C16" s="45">
        <v>64800</v>
      </c>
      <c r="D16" s="45">
        <f t="shared" si="0"/>
        <v>335053.71000000002</v>
      </c>
      <c r="E16" s="45">
        <v>321075</v>
      </c>
      <c r="F16" s="45">
        <v>321075</v>
      </c>
      <c r="G16" s="45">
        <f t="shared" si="1"/>
        <v>13978.710000000021</v>
      </c>
      <c r="H16" s="46">
        <v>2300</v>
      </c>
    </row>
    <row r="17" spans="1:8" x14ac:dyDescent="0.2">
      <c r="A17" s="44" t="s">
        <v>72</v>
      </c>
      <c r="B17" s="45">
        <v>1373987.52</v>
      </c>
      <c r="C17" s="45">
        <v>41656.61</v>
      </c>
      <c r="D17" s="45">
        <f t="shared" si="0"/>
        <v>1415644.1300000001</v>
      </c>
      <c r="E17" s="45">
        <v>1098344.95</v>
      </c>
      <c r="F17" s="45">
        <v>1098344.95</v>
      </c>
      <c r="G17" s="45">
        <f t="shared" si="1"/>
        <v>317299.18000000017</v>
      </c>
      <c r="H17" s="46">
        <v>2400</v>
      </c>
    </row>
    <row r="18" spans="1:8" x14ac:dyDescent="0.2">
      <c r="A18" s="44" t="s">
        <v>73</v>
      </c>
      <c r="B18" s="45">
        <v>0</v>
      </c>
      <c r="C18" s="45">
        <v>0</v>
      </c>
      <c r="D18" s="45">
        <f t="shared" si="0"/>
        <v>0</v>
      </c>
      <c r="E18" s="45">
        <v>0</v>
      </c>
      <c r="F18" s="45">
        <v>0</v>
      </c>
      <c r="G18" s="45">
        <f t="shared" si="1"/>
        <v>0</v>
      </c>
      <c r="H18" s="46">
        <v>2500</v>
      </c>
    </row>
    <row r="19" spans="1:8" x14ac:dyDescent="0.2">
      <c r="A19" s="44" t="s">
        <v>74</v>
      </c>
      <c r="B19" s="45">
        <v>722188.15</v>
      </c>
      <c r="C19" s="45">
        <v>-73544.58</v>
      </c>
      <c r="D19" s="45">
        <f t="shared" si="0"/>
        <v>648643.57000000007</v>
      </c>
      <c r="E19" s="45">
        <v>386048.93</v>
      </c>
      <c r="F19" s="45">
        <v>386048.93</v>
      </c>
      <c r="G19" s="45">
        <f t="shared" si="1"/>
        <v>262594.64000000007</v>
      </c>
      <c r="H19" s="46">
        <v>2600</v>
      </c>
    </row>
    <row r="20" spans="1:8" x14ac:dyDescent="0.2">
      <c r="A20" s="44" t="s">
        <v>75</v>
      </c>
      <c r="B20" s="45">
        <v>123654.38</v>
      </c>
      <c r="C20" s="45">
        <v>15563.55</v>
      </c>
      <c r="D20" s="45">
        <f t="shared" si="0"/>
        <v>139217.93</v>
      </c>
      <c r="E20" s="45">
        <v>60825.05</v>
      </c>
      <c r="F20" s="45">
        <v>60825.05</v>
      </c>
      <c r="G20" s="45">
        <f t="shared" si="1"/>
        <v>78392.87999999999</v>
      </c>
      <c r="H20" s="46">
        <v>2700</v>
      </c>
    </row>
    <row r="21" spans="1:8" x14ac:dyDescent="0.2">
      <c r="A21" s="44" t="s">
        <v>76</v>
      </c>
      <c r="B21" s="45">
        <v>0</v>
      </c>
      <c r="C21" s="45">
        <v>0</v>
      </c>
      <c r="D21" s="45">
        <f t="shared" si="0"/>
        <v>0</v>
      </c>
      <c r="E21" s="45">
        <v>0</v>
      </c>
      <c r="F21" s="45">
        <v>0</v>
      </c>
      <c r="G21" s="45">
        <f t="shared" si="1"/>
        <v>0</v>
      </c>
      <c r="H21" s="46">
        <v>2800</v>
      </c>
    </row>
    <row r="22" spans="1:8" x14ac:dyDescent="0.2">
      <c r="A22" s="44" t="s">
        <v>77</v>
      </c>
      <c r="B22" s="45">
        <v>201997.57</v>
      </c>
      <c r="C22" s="45">
        <v>92607.039999999994</v>
      </c>
      <c r="D22" s="45">
        <f t="shared" si="0"/>
        <v>294604.61</v>
      </c>
      <c r="E22" s="45">
        <v>221229.85</v>
      </c>
      <c r="F22" s="45">
        <v>221229.85</v>
      </c>
      <c r="G22" s="45">
        <f t="shared" si="1"/>
        <v>73374.75999999998</v>
      </c>
      <c r="H22" s="46">
        <v>2900</v>
      </c>
    </row>
    <row r="23" spans="1:8" ht="15" x14ac:dyDescent="0.25">
      <c r="A23" s="42" t="s">
        <v>61</v>
      </c>
      <c r="B23" s="47">
        <f>SUM(B24:B32)</f>
        <v>6112227.7200000007</v>
      </c>
      <c r="C23" s="47">
        <f>SUM(C24:C32)</f>
        <v>-280529.68</v>
      </c>
      <c r="D23" s="47">
        <f t="shared" si="0"/>
        <v>5831698.040000001</v>
      </c>
      <c r="E23" s="47">
        <f>SUM(E24:E32)</f>
        <v>3338903.3000000003</v>
      </c>
      <c r="F23" s="47">
        <f>SUM(F24:F32)</f>
        <v>3338903.3000000003</v>
      </c>
      <c r="G23" s="47">
        <f t="shared" si="1"/>
        <v>2492794.7400000007</v>
      </c>
      <c r="H23" s="48">
        <v>0</v>
      </c>
    </row>
    <row r="24" spans="1:8" x14ac:dyDescent="0.2">
      <c r="A24" s="44" t="s">
        <v>78</v>
      </c>
      <c r="B24" s="45">
        <v>3015566.04</v>
      </c>
      <c r="C24" s="45">
        <v>-391240.25</v>
      </c>
      <c r="D24" s="45">
        <f t="shared" si="0"/>
        <v>2624325.79</v>
      </c>
      <c r="E24" s="45">
        <v>1659248.09</v>
      </c>
      <c r="F24" s="45">
        <v>1659248.09</v>
      </c>
      <c r="G24" s="45">
        <f t="shared" si="1"/>
        <v>965077.7</v>
      </c>
      <c r="H24" s="46">
        <v>3100</v>
      </c>
    </row>
    <row r="25" spans="1:8" x14ac:dyDescent="0.2">
      <c r="A25" s="44" t="s">
        <v>79</v>
      </c>
      <c r="B25" s="45">
        <v>318742.2</v>
      </c>
      <c r="C25" s="45">
        <v>0</v>
      </c>
      <c r="D25" s="45">
        <f t="shared" si="0"/>
        <v>318742.2</v>
      </c>
      <c r="E25" s="45">
        <v>233775</v>
      </c>
      <c r="F25" s="45">
        <v>233775</v>
      </c>
      <c r="G25" s="45">
        <f t="shared" si="1"/>
        <v>84967.200000000012</v>
      </c>
      <c r="H25" s="46">
        <v>3200</v>
      </c>
    </row>
    <row r="26" spans="1:8" x14ac:dyDescent="0.2">
      <c r="A26" s="44" t="s">
        <v>80</v>
      </c>
      <c r="B26" s="45">
        <v>580429.36</v>
      </c>
      <c r="C26" s="45">
        <v>-57592.79</v>
      </c>
      <c r="D26" s="45">
        <f t="shared" si="0"/>
        <v>522836.57</v>
      </c>
      <c r="E26" s="45">
        <v>401282.78</v>
      </c>
      <c r="F26" s="45">
        <v>401282.78</v>
      </c>
      <c r="G26" s="45">
        <f t="shared" si="1"/>
        <v>121553.78999999998</v>
      </c>
      <c r="H26" s="46">
        <v>3300</v>
      </c>
    </row>
    <row r="27" spans="1:8" x14ac:dyDescent="0.2">
      <c r="A27" s="44" t="s">
        <v>81</v>
      </c>
      <c r="B27" s="45">
        <v>135786.56</v>
      </c>
      <c r="C27" s="45">
        <v>130866.2</v>
      </c>
      <c r="D27" s="45">
        <f t="shared" si="0"/>
        <v>266652.76</v>
      </c>
      <c r="E27" s="45">
        <v>240696.83</v>
      </c>
      <c r="F27" s="45">
        <v>240696.83</v>
      </c>
      <c r="G27" s="45">
        <f t="shared" si="1"/>
        <v>25955.930000000022</v>
      </c>
      <c r="H27" s="46">
        <v>3400</v>
      </c>
    </row>
    <row r="28" spans="1:8" x14ac:dyDescent="0.2">
      <c r="A28" s="44" t="s">
        <v>82</v>
      </c>
      <c r="B28" s="45">
        <v>219582.94</v>
      </c>
      <c r="C28" s="45">
        <v>109103.73</v>
      </c>
      <c r="D28" s="45">
        <f t="shared" si="0"/>
        <v>328686.67</v>
      </c>
      <c r="E28" s="45">
        <v>241388.6</v>
      </c>
      <c r="F28" s="45">
        <v>241388.6</v>
      </c>
      <c r="G28" s="45">
        <f t="shared" si="1"/>
        <v>87298.069999999978</v>
      </c>
      <c r="H28" s="46">
        <v>3500</v>
      </c>
    </row>
    <row r="29" spans="1:8" x14ac:dyDescent="0.2">
      <c r="A29" s="44" t="s">
        <v>83</v>
      </c>
      <c r="B29" s="45">
        <v>62722.95</v>
      </c>
      <c r="C29" s="45">
        <v>4765</v>
      </c>
      <c r="D29" s="45">
        <f t="shared" si="0"/>
        <v>67487.95</v>
      </c>
      <c r="E29" s="45">
        <v>33640</v>
      </c>
      <c r="F29" s="45">
        <v>33640</v>
      </c>
      <c r="G29" s="45">
        <f t="shared" si="1"/>
        <v>33847.949999999997</v>
      </c>
      <c r="H29" s="46">
        <v>3600</v>
      </c>
    </row>
    <row r="30" spans="1:8" x14ac:dyDescent="0.2">
      <c r="A30" s="44" t="s">
        <v>84</v>
      </c>
      <c r="B30" s="45">
        <v>2634.58</v>
      </c>
      <c r="C30" s="45">
        <v>0</v>
      </c>
      <c r="D30" s="45">
        <f t="shared" si="0"/>
        <v>2634.58</v>
      </c>
      <c r="E30" s="45">
        <v>846.89</v>
      </c>
      <c r="F30" s="45">
        <v>846.89</v>
      </c>
      <c r="G30" s="45">
        <f t="shared" si="1"/>
        <v>1787.69</v>
      </c>
      <c r="H30" s="46">
        <v>3700</v>
      </c>
    </row>
    <row r="31" spans="1:8" x14ac:dyDescent="0.2">
      <c r="A31" s="44" t="s">
        <v>85</v>
      </c>
      <c r="B31" s="45">
        <v>56263.01</v>
      </c>
      <c r="C31" s="45">
        <v>17892.150000000001</v>
      </c>
      <c r="D31" s="45">
        <f t="shared" si="0"/>
        <v>74155.16</v>
      </c>
      <c r="E31" s="45">
        <v>54155</v>
      </c>
      <c r="F31" s="45">
        <v>54155</v>
      </c>
      <c r="G31" s="45">
        <f t="shared" si="1"/>
        <v>20000.160000000003</v>
      </c>
      <c r="H31" s="46">
        <v>3800</v>
      </c>
    </row>
    <row r="32" spans="1:8" x14ac:dyDescent="0.2">
      <c r="A32" s="44" t="s">
        <v>18</v>
      </c>
      <c r="B32" s="45">
        <v>1720500.08</v>
      </c>
      <c r="C32" s="45">
        <v>-94323.72</v>
      </c>
      <c r="D32" s="45">
        <f t="shared" si="0"/>
        <v>1626176.36</v>
      </c>
      <c r="E32" s="45">
        <v>473870.11</v>
      </c>
      <c r="F32" s="45">
        <v>473870.11</v>
      </c>
      <c r="G32" s="45">
        <f t="shared" si="1"/>
        <v>1152306.25</v>
      </c>
      <c r="H32" s="46">
        <v>3900</v>
      </c>
    </row>
    <row r="33" spans="1:8" ht="15" x14ac:dyDescent="0.25">
      <c r="A33" s="42" t="s">
        <v>127</v>
      </c>
      <c r="B33" s="47">
        <f>SUM(B34:B42)</f>
        <v>0</v>
      </c>
      <c r="C33" s="47">
        <f>SUM(C34:C42)</f>
        <v>0</v>
      </c>
      <c r="D33" s="47">
        <f t="shared" si="0"/>
        <v>0</v>
      </c>
      <c r="E33" s="47">
        <f>SUM(E34:E42)</f>
        <v>0</v>
      </c>
      <c r="F33" s="47">
        <f>SUM(F34:F42)</f>
        <v>0</v>
      </c>
      <c r="G33" s="47">
        <f t="shared" si="1"/>
        <v>0</v>
      </c>
      <c r="H33" s="48">
        <v>0</v>
      </c>
    </row>
    <row r="34" spans="1:8" x14ac:dyDescent="0.2">
      <c r="A34" s="44" t="s">
        <v>86</v>
      </c>
      <c r="B34" s="45">
        <v>0</v>
      </c>
      <c r="C34" s="45">
        <v>0</v>
      </c>
      <c r="D34" s="45">
        <f t="shared" si="0"/>
        <v>0</v>
      </c>
      <c r="E34" s="45">
        <v>0</v>
      </c>
      <c r="F34" s="45">
        <v>0</v>
      </c>
      <c r="G34" s="45">
        <f t="shared" si="1"/>
        <v>0</v>
      </c>
      <c r="H34" s="46">
        <v>4100</v>
      </c>
    </row>
    <row r="35" spans="1:8" x14ac:dyDescent="0.2">
      <c r="A35" s="44" t="s">
        <v>87</v>
      </c>
      <c r="B35" s="45">
        <v>0</v>
      </c>
      <c r="C35" s="45">
        <v>0</v>
      </c>
      <c r="D35" s="45">
        <f t="shared" si="0"/>
        <v>0</v>
      </c>
      <c r="E35" s="45">
        <v>0</v>
      </c>
      <c r="F35" s="45">
        <v>0</v>
      </c>
      <c r="G35" s="45">
        <f t="shared" si="1"/>
        <v>0</v>
      </c>
      <c r="H35" s="46">
        <v>4200</v>
      </c>
    </row>
    <row r="36" spans="1:8" x14ac:dyDescent="0.2">
      <c r="A36" s="44" t="s">
        <v>88</v>
      </c>
      <c r="B36" s="45">
        <v>0</v>
      </c>
      <c r="C36" s="45">
        <v>0</v>
      </c>
      <c r="D36" s="45">
        <f t="shared" si="0"/>
        <v>0</v>
      </c>
      <c r="E36" s="45">
        <v>0</v>
      </c>
      <c r="F36" s="45">
        <v>0</v>
      </c>
      <c r="G36" s="45">
        <f t="shared" si="1"/>
        <v>0</v>
      </c>
      <c r="H36" s="46">
        <v>4300</v>
      </c>
    </row>
    <row r="37" spans="1:8" x14ac:dyDescent="0.2">
      <c r="A37" s="44" t="s">
        <v>89</v>
      </c>
      <c r="B37" s="45">
        <v>0</v>
      </c>
      <c r="C37" s="45">
        <v>0</v>
      </c>
      <c r="D37" s="45">
        <f t="shared" si="0"/>
        <v>0</v>
      </c>
      <c r="E37" s="45">
        <v>0</v>
      </c>
      <c r="F37" s="45">
        <v>0</v>
      </c>
      <c r="G37" s="45">
        <f t="shared" si="1"/>
        <v>0</v>
      </c>
      <c r="H37" s="46">
        <v>4400</v>
      </c>
    </row>
    <row r="38" spans="1:8" x14ac:dyDescent="0.2">
      <c r="A38" s="44" t="s">
        <v>39</v>
      </c>
      <c r="B38" s="45">
        <v>0</v>
      </c>
      <c r="C38" s="45">
        <v>0</v>
      </c>
      <c r="D38" s="45">
        <f t="shared" si="0"/>
        <v>0</v>
      </c>
      <c r="E38" s="45">
        <v>0</v>
      </c>
      <c r="F38" s="45">
        <v>0</v>
      </c>
      <c r="G38" s="45">
        <f t="shared" si="1"/>
        <v>0</v>
      </c>
      <c r="H38" s="46">
        <v>4500</v>
      </c>
    </row>
    <row r="39" spans="1:8" x14ac:dyDescent="0.2">
      <c r="A39" s="44" t="s">
        <v>90</v>
      </c>
      <c r="B39" s="45">
        <v>0</v>
      </c>
      <c r="C39" s="45">
        <v>0</v>
      </c>
      <c r="D39" s="45">
        <f t="shared" si="0"/>
        <v>0</v>
      </c>
      <c r="E39" s="45">
        <v>0</v>
      </c>
      <c r="F39" s="45">
        <v>0</v>
      </c>
      <c r="G39" s="45">
        <f t="shared" si="1"/>
        <v>0</v>
      </c>
      <c r="H39" s="46">
        <v>4600</v>
      </c>
    </row>
    <row r="40" spans="1:8" x14ac:dyDescent="0.2">
      <c r="A40" s="44" t="s">
        <v>91</v>
      </c>
      <c r="B40" s="45">
        <v>0</v>
      </c>
      <c r="C40" s="45">
        <v>0</v>
      </c>
      <c r="D40" s="45">
        <f t="shared" si="0"/>
        <v>0</v>
      </c>
      <c r="E40" s="45">
        <v>0</v>
      </c>
      <c r="F40" s="45">
        <v>0</v>
      </c>
      <c r="G40" s="45">
        <f t="shared" si="1"/>
        <v>0</v>
      </c>
      <c r="H40" s="46">
        <v>4700</v>
      </c>
    </row>
    <row r="41" spans="1:8" x14ac:dyDescent="0.2">
      <c r="A41" s="44" t="s">
        <v>35</v>
      </c>
      <c r="B41" s="45">
        <v>0</v>
      </c>
      <c r="C41" s="45">
        <v>0</v>
      </c>
      <c r="D41" s="45">
        <f t="shared" si="0"/>
        <v>0</v>
      </c>
      <c r="E41" s="45">
        <v>0</v>
      </c>
      <c r="F41" s="45">
        <v>0</v>
      </c>
      <c r="G41" s="45">
        <f t="shared" si="1"/>
        <v>0</v>
      </c>
      <c r="H41" s="46">
        <v>4800</v>
      </c>
    </row>
    <row r="42" spans="1:8" x14ac:dyDescent="0.2">
      <c r="A42" s="44" t="s">
        <v>92</v>
      </c>
      <c r="B42" s="45">
        <v>0</v>
      </c>
      <c r="C42" s="45">
        <v>0</v>
      </c>
      <c r="D42" s="45">
        <f t="shared" si="0"/>
        <v>0</v>
      </c>
      <c r="E42" s="45">
        <v>0</v>
      </c>
      <c r="F42" s="45">
        <v>0</v>
      </c>
      <c r="G42" s="45">
        <f t="shared" si="1"/>
        <v>0</v>
      </c>
      <c r="H42" s="46">
        <v>4900</v>
      </c>
    </row>
    <row r="43" spans="1:8" ht="15" x14ac:dyDescent="0.25">
      <c r="A43" s="42" t="s">
        <v>128</v>
      </c>
      <c r="B43" s="47">
        <f>SUM(B44:B52)</f>
        <v>87392.53</v>
      </c>
      <c r="C43" s="47">
        <f>SUM(C44:C52)</f>
        <v>284521.15000000002</v>
      </c>
      <c r="D43" s="47">
        <f t="shared" si="0"/>
        <v>371913.68000000005</v>
      </c>
      <c r="E43" s="47">
        <f>SUM(E44:E52)</f>
        <v>308229.89</v>
      </c>
      <c r="F43" s="47">
        <f>SUM(F44:F52)</f>
        <v>308229.89</v>
      </c>
      <c r="G43" s="47">
        <f t="shared" si="1"/>
        <v>63683.790000000037</v>
      </c>
      <c r="H43" s="48">
        <v>0</v>
      </c>
    </row>
    <row r="44" spans="1:8" x14ac:dyDescent="0.2">
      <c r="A44" s="49" t="s">
        <v>93</v>
      </c>
      <c r="B44" s="45">
        <v>25000</v>
      </c>
      <c r="C44" s="45">
        <v>19791.150000000001</v>
      </c>
      <c r="D44" s="45">
        <f t="shared" si="0"/>
        <v>44791.15</v>
      </c>
      <c r="E44" s="45">
        <v>43499.89</v>
      </c>
      <c r="F44" s="45">
        <v>43499.89</v>
      </c>
      <c r="G44" s="45">
        <f t="shared" si="1"/>
        <v>1291.260000000002</v>
      </c>
      <c r="H44" s="46">
        <v>5100</v>
      </c>
    </row>
    <row r="45" spans="1:8" x14ac:dyDescent="0.2">
      <c r="A45" s="44" t="s">
        <v>94</v>
      </c>
      <c r="B45" s="45">
        <v>0</v>
      </c>
      <c r="C45" s="45">
        <v>0</v>
      </c>
      <c r="D45" s="45">
        <f t="shared" si="0"/>
        <v>0</v>
      </c>
      <c r="E45" s="45">
        <v>0</v>
      </c>
      <c r="F45" s="45">
        <v>0</v>
      </c>
      <c r="G45" s="45">
        <f t="shared" si="1"/>
        <v>0</v>
      </c>
      <c r="H45" s="46">
        <v>5200</v>
      </c>
    </row>
    <row r="46" spans="1:8" x14ac:dyDescent="0.2">
      <c r="A46" s="44" t="s">
        <v>95</v>
      </c>
      <c r="B46" s="45">
        <v>0</v>
      </c>
      <c r="C46" s="45">
        <v>0</v>
      </c>
      <c r="D46" s="45">
        <f t="shared" si="0"/>
        <v>0</v>
      </c>
      <c r="E46" s="45">
        <v>0</v>
      </c>
      <c r="F46" s="45">
        <v>0</v>
      </c>
      <c r="G46" s="45">
        <f t="shared" si="1"/>
        <v>0</v>
      </c>
      <c r="H46" s="46">
        <v>5300</v>
      </c>
    </row>
    <row r="47" spans="1:8" x14ac:dyDescent="0.2">
      <c r="A47" s="44" t="s">
        <v>96</v>
      </c>
      <c r="B47" s="45">
        <v>0</v>
      </c>
      <c r="C47" s="45">
        <v>0</v>
      </c>
      <c r="D47" s="45">
        <f t="shared" si="0"/>
        <v>0</v>
      </c>
      <c r="E47" s="45">
        <v>0</v>
      </c>
      <c r="F47" s="45">
        <v>0</v>
      </c>
      <c r="G47" s="45">
        <f t="shared" si="1"/>
        <v>0</v>
      </c>
      <c r="H47" s="46">
        <v>5400</v>
      </c>
    </row>
    <row r="48" spans="1:8" x14ac:dyDescent="0.2">
      <c r="A48" s="44" t="s">
        <v>97</v>
      </c>
      <c r="B48" s="45">
        <v>0</v>
      </c>
      <c r="C48" s="45">
        <v>0</v>
      </c>
      <c r="D48" s="45">
        <f t="shared" si="0"/>
        <v>0</v>
      </c>
      <c r="E48" s="45">
        <v>0</v>
      </c>
      <c r="F48" s="45">
        <v>0</v>
      </c>
      <c r="G48" s="45">
        <f t="shared" si="1"/>
        <v>0</v>
      </c>
      <c r="H48" s="46">
        <v>5500</v>
      </c>
    </row>
    <row r="49" spans="1:8" x14ac:dyDescent="0.2">
      <c r="A49" s="44" t="s">
        <v>98</v>
      </c>
      <c r="B49" s="45">
        <v>62392.53</v>
      </c>
      <c r="C49" s="45">
        <v>264730</v>
      </c>
      <c r="D49" s="45">
        <f t="shared" si="0"/>
        <v>327122.53000000003</v>
      </c>
      <c r="E49" s="45">
        <v>264730</v>
      </c>
      <c r="F49" s="45">
        <v>264730</v>
      </c>
      <c r="G49" s="45">
        <f t="shared" si="1"/>
        <v>62392.530000000028</v>
      </c>
      <c r="H49" s="46">
        <v>5600</v>
      </c>
    </row>
    <row r="50" spans="1:8" x14ac:dyDescent="0.2">
      <c r="A50" s="44" t="s">
        <v>99</v>
      </c>
      <c r="B50" s="45">
        <v>0</v>
      </c>
      <c r="C50" s="45">
        <v>0</v>
      </c>
      <c r="D50" s="45">
        <f t="shared" si="0"/>
        <v>0</v>
      </c>
      <c r="E50" s="45">
        <v>0</v>
      </c>
      <c r="F50" s="45">
        <v>0</v>
      </c>
      <c r="G50" s="45">
        <f t="shared" si="1"/>
        <v>0</v>
      </c>
      <c r="H50" s="46">
        <v>5700</v>
      </c>
    </row>
    <row r="51" spans="1:8" x14ac:dyDescent="0.2">
      <c r="A51" s="44" t="s">
        <v>100</v>
      </c>
      <c r="B51" s="45">
        <v>0</v>
      </c>
      <c r="C51" s="45">
        <v>0</v>
      </c>
      <c r="D51" s="45">
        <f t="shared" si="0"/>
        <v>0</v>
      </c>
      <c r="E51" s="45">
        <v>0</v>
      </c>
      <c r="F51" s="45">
        <v>0</v>
      </c>
      <c r="G51" s="45">
        <f t="shared" si="1"/>
        <v>0</v>
      </c>
      <c r="H51" s="46">
        <v>5800</v>
      </c>
    </row>
    <row r="52" spans="1:8" x14ac:dyDescent="0.2">
      <c r="A52" s="44" t="s">
        <v>101</v>
      </c>
      <c r="B52" s="45">
        <v>0</v>
      </c>
      <c r="C52" s="45">
        <v>0</v>
      </c>
      <c r="D52" s="45">
        <f t="shared" si="0"/>
        <v>0</v>
      </c>
      <c r="E52" s="45">
        <v>0</v>
      </c>
      <c r="F52" s="45">
        <v>0</v>
      </c>
      <c r="G52" s="45">
        <f t="shared" si="1"/>
        <v>0</v>
      </c>
      <c r="H52" s="46">
        <v>5900</v>
      </c>
    </row>
    <row r="53" spans="1:8" ht="15" x14ac:dyDescent="0.25">
      <c r="A53" s="42" t="s">
        <v>62</v>
      </c>
      <c r="B53" s="47">
        <f>SUM(B54:B56)</f>
        <v>0</v>
      </c>
      <c r="C53" s="47">
        <f>SUM(C54:C56)</f>
        <v>0</v>
      </c>
      <c r="D53" s="47">
        <f t="shared" si="0"/>
        <v>0</v>
      </c>
      <c r="E53" s="47">
        <f>SUM(E54:E56)</f>
        <v>0</v>
      </c>
      <c r="F53" s="47">
        <f>SUM(F54:F56)</f>
        <v>0</v>
      </c>
      <c r="G53" s="47">
        <f t="shared" si="1"/>
        <v>0</v>
      </c>
      <c r="H53" s="48">
        <v>0</v>
      </c>
    </row>
    <row r="54" spans="1:8" x14ac:dyDescent="0.2">
      <c r="A54" s="44" t="s">
        <v>102</v>
      </c>
      <c r="B54" s="45">
        <v>0</v>
      </c>
      <c r="C54" s="45">
        <v>0</v>
      </c>
      <c r="D54" s="45">
        <f t="shared" si="0"/>
        <v>0</v>
      </c>
      <c r="E54" s="45">
        <v>0</v>
      </c>
      <c r="F54" s="45">
        <v>0</v>
      </c>
      <c r="G54" s="45">
        <f t="shared" si="1"/>
        <v>0</v>
      </c>
      <c r="H54" s="46">
        <v>6100</v>
      </c>
    </row>
    <row r="55" spans="1:8" x14ac:dyDescent="0.2">
      <c r="A55" s="44" t="s">
        <v>103</v>
      </c>
      <c r="B55" s="45">
        <v>0</v>
      </c>
      <c r="C55" s="45">
        <v>0</v>
      </c>
      <c r="D55" s="45">
        <f t="shared" si="0"/>
        <v>0</v>
      </c>
      <c r="E55" s="45">
        <v>0</v>
      </c>
      <c r="F55" s="45">
        <v>0</v>
      </c>
      <c r="G55" s="45">
        <f t="shared" si="1"/>
        <v>0</v>
      </c>
      <c r="H55" s="46">
        <v>6200</v>
      </c>
    </row>
    <row r="56" spans="1:8" x14ac:dyDescent="0.2">
      <c r="A56" s="44" t="s">
        <v>104</v>
      </c>
      <c r="B56" s="45">
        <v>0</v>
      </c>
      <c r="C56" s="45">
        <v>0</v>
      </c>
      <c r="D56" s="45">
        <f t="shared" si="0"/>
        <v>0</v>
      </c>
      <c r="E56" s="45">
        <v>0</v>
      </c>
      <c r="F56" s="45">
        <v>0</v>
      </c>
      <c r="G56" s="45">
        <f t="shared" si="1"/>
        <v>0</v>
      </c>
      <c r="H56" s="46">
        <v>6300</v>
      </c>
    </row>
    <row r="57" spans="1:8" ht="15" x14ac:dyDescent="0.25">
      <c r="A57" s="42" t="s">
        <v>129</v>
      </c>
      <c r="B57" s="47">
        <f>SUM(B58:B64)</f>
        <v>0</v>
      </c>
      <c r="C57" s="47">
        <f>SUM(C58:C64)</f>
        <v>0</v>
      </c>
      <c r="D57" s="47">
        <f t="shared" si="0"/>
        <v>0</v>
      </c>
      <c r="E57" s="47">
        <f>SUM(E58:E64)</f>
        <v>0</v>
      </c>
      <c r="F57" s="47">
        <f>SUM(F58:F64)</f>
        <v>0</v>
      </c>
      <c r="G57" s="47">
        <f t="shared" si="1"/>
        <v>0</v>
      </c>
      <c r="H57" s="48">
        <v>0</v>
      </c>
    </row>
    <row r="58" spans="1:8" x14ac:dyDescent="0.2">
      <c r="A58" s="44" t="s">
        <v>105</v>
      </c>
      <c r="B58" s="45">
        <v>0</v>
      </c>
      <c r="C58" s="45">
        <v>0</v>
      </c>
      <c r="D58" s="45">
        <f t="shared" si="0"/>
        <v>0</v>
      </c>
      <c r="E58" s="45">
        <v>0</v>
      </c>
      <c r="F58" s="45">
        <v>0</v>
      </c>
      <c r="G58" s="45">
        <f t="shared" si="1"/>
        <v>0</v>
      </c>
      <c r="H58" s="46">
        <v>7100</v>
      </c>
    </row>
    <row r="59" spans="1:8" x14ac:dyDescent="0.2">
      <c r="A59" s="44" t="s">
        <v>106</v>
      </c>
      <c r="B59" s="45">
        <v>0</v>
      </c>
      <c r="C59" s="45">
        <v>0</v>
      </c>
      <c r="D59" s="45">
        <f t="shared" si="0"/>
        <v>0</v>
      </c>
      <c r="E59" s="45">
        <v>0</v>
      </c>
      <c r="F59" s="45">
        <v>0</v>
      </c>
      <c r="G59" s="45">
        <f t="shared" si="1"/>
        <v>0</v>
      </c>
      <c r="H59" s="46">
        <v>7200</v>
      </c>
    </row>
    <row r="60" spans="1:8" x14ac:dyDescent="0.2">
      <c r="A60" s="44" t="s">
        <v>107</v>
      </c>
      <c r="B60" s="45">
        <v>0</v>
      </c>
      <c r="C60" s="45">
        <v>0</v>
      </c>
      <c r="D60" s="45">
        <f t="shared" si="0"/>
        <v>0</v>
      </c>
      <c r="E60" s="45">
        <v>0</v>
      </c>
      <c r="F60" s="45">
        <v>0</v>
      </c>
      <c r="G60" s="45">
        <f t="shared" si="1"/>
        <v>0</v>
      </c>
      <c r="H60" s="46">
        <v>7300</v>
      </c>
    </row>
    <row r="61" spans="1:8" x14ac:dyDescent="0.2">
      <c r="A61" s="44" t="s">
        <v>108</v>
      </c>
      <c r="B61" s="45">
        <v>0</v>
      </c>
      <c r="C61" s="45">
        <v>0</v>
      </c>
      <c r="D61" s="45">
        <f t="shared" si="0"/>
        <v>0</v>
      </c>
      <c r="E61" s="45">
        <v>0</v>
      </c>
      <c r="F61" s="45">
        <v>0</v>
      </c>
      <c r="G61" s="45">
        <f t="shared" si="1"/>
        <v>0</v>
      </c>
      <c r="H61" s="46">
        <v>7400</v>
      </c>
    </row>
    <row r="62" spans="1:8" x14ac:dyDescent="0.2">
      <c r="A62" s="44" t="s">
        <v>109</v>
      </c>
      <c r="B62" s="45">
        <v>0</v>
      </c>
      <c r="C62" s="45">
        <v>0</v>
      </c>
      <c r="D62" s="45">
        <f t="shared" si="0"/>
        <v>0</v>
      </c>
      <c r="E62" s="45">
        <v>0</v>
      </c>
      <c r="F62" s="45">
        <v>0</v>
      </c>
      <c r="G62" s="45">
        <f t="shared" si="1"/>
        <v>0</v>
      </c>
      <c r="H62" s="46">
        <v>7500</v>
      </c>
    </row>
    <row r="63" spans="1:8" x14ac:dyDescent="0.2">
      <c r="A63" s="44" t="s">
        <v>110</v>
      </c>
      <c r="B63" s="45">
        <v>0</v>
      </c>
      <c r="C63" s="45">
        <v>0</v>
      </c>
      <c r="D63" s="45">
        <f t="shared" si="0"/>
        <v>0</v>
      </c>
      <c r="E63" s="45">
        <v>0</v>
      </c>
      <c r="F63" s="45">
        <v>0</v>
      </c>
      <c r="G63" s="45">
        <f t="shared" si="1"/>
        <v>0</v>
      </c>
      <c r="H63" s="46">
        <v>7600</v>
      </c>
    </row>
    <row r="64" spans="1:8" x14ac:dyDescent="0.2">
      <c r="A64" s="44" t="s">
        <v>111</v>
      </c>
      <c r="B64" s="45">
        <v>0</v>
      </c>
      <c r="C64" s="45">
        <v>0</v>
      </c>
      <c r="D64" s="45">
        <f t="shared" si="0"/>
        <v>0</v>
      </c>
      <c r="E64" s="45">
        <v>0</v>
      </c>
      <c r="F64" s="45">
        <v>0</v>
      </c>
      <c r="G64" s="45">
        <f t="shared" si="1"/>
        <v>0</v>
      </c>
      <c r="H64" s="46">
        <v>7900</v>
      </c>
    </row>
    <row r="65" spans="1:8" ht="15" x14ac:dyDescent="0.25">
      <c r="A65" s="42" t="s">
        <v>130</v>
      </c>
      <c r="B65" s="47">
        <f>SUM(B66:B68)</f>
        <v>0</v>
      </c>
      <c r="C65" s="47">
        <f>SUM(C66:C68)</f>
        <v>0</v>
      </c>
      <c r="D65" s="47">
        <f t="shared" si="0"/>
        <v>0</v>
      </c>
      <c r="E65" s="47">
        <f>SUM(E66:E68)</f>
        <v>0</v>
      </c>
      <c r="F65" s="47">
        <f>SUM(F66:F68)</f>
        <v>0</v>
      </c>
      <c r="G65" s="47">
        <f t="shared" si="1"/>
        <v>0</v>
      </c>
      <c r="H65" s="48">
        <v>0</v>
      </c>
    </row>
    <row r="66" spans="1:8" x14ac:dyDescent="0.2">
      <c r="A66" s="44" t="s">
        <v>36</v>
      </c>
      <c r="B66" s="45">
        <v>0</v>
      </c>
      <c r="C66" s="45">
        <v>0</v>
      </c>
      <c r="D66" s="45">
        <f t="shared" si="0"/>
        <v>0</v>
      </c>
      <c r="E66" s="45">
        <v>0</v>
      </c>
      <c r="F66" s="45">
        <v>0</v>
      </c>
      <c r="G66" s="45">
        <f t="shared" si="1"/>
        <v>0</v>
      </c>
      <c r="H66" s="46">
        <v>8100</v>
      </c>
    </row>
    <row r="67" spans="1:8" x14ac:dyDescent="0.2">
      <c r="A67" s="44" t="s">
        <v>37</v>
      </c>
      <c r="B67" s="45">
        <v>0</v>
      </c>
      <c r="C67" s="45">
        <v>0</v>
      </c>
      <c r="D67" s="45">
        <f t="shared" si="0"/>
        <v>0</v>
      </c>
      <c r="E67" s="45">
        <v>0</v>
      </c>
      <c r="F67" s="45">
        <v>0</v>
      </c>
      <c r="G67" s="45">
        <f t="shared" si="1"/>
        <v>0</v>
      </c>
      <c r="H67" s="46">
        <v>8300</v>
      </c>
    </row>
    <row r="68" spans="1:8" x14ac:dyDescent="0.2">
      <c r="A68" s="44" t="s">
        <v>38</v>
      </c>
      <c r="B68" s="45">
        <v>0</v>
      </c>
      <c r="C68" s="45">
        <v>0</v>
      </c>
      <c r="D68" s="45">
        <f t="shared" si="0"/>
        <v>0</v>
      </c>
      <c r="E68" s="45">
        <v>0</v>
      </c>
      <c r="F68" s="45">
        <v>0</v>
      </c>
      <c r="G68" s="45">
        <f t="shared" si="1"/>
        <v>0</v>
      </c>
      <c r="H68" s="46">
        <v>8500</v>
      </c>
    </row>
    <row r="69" spans="1:8" ht="15" x14ac:dyDescent="0.25">
      <c r="A69" s="42" t="s">
        <v>63</v>
      </c>
      <c r="B69" s="47">
        <f>SUM(B70:B76)</f>
        <v>0</v>
      </c>
      <c r="C69" s="47">
        <f>SUM(C70:C76)</f>
        <v>0</v>
      </c>
      <c r="D69" s="47">
        <f t="shared" si="0"/>
        <v>0</v>
      </c>
      <c r="E69" s="47">
        <f>SUM(E70:E76)</f>
        <v>0</v>
      </c>
      <c r="F69" s="47">
        <f>SUM(F70:F76)</f>
        <v>0</v>
      </c>
      <c r="G69" s="47">
        <f t="shared" si="1"/>
        <v>0</v>
      </c>
      <c r="H69" s="48">
        <v>0</v>
      </c>
    </row>
    <row r="70" spans="1:8" x14ac:dyDescent="0.2">
      <c r="A70" s="44" t="s">
        <v>112</v>
      </c>
      <c r="B70" s="45">
        <v>0</v>
      </c>
      <c r="C70" s="45">
        <v>0</v>
      </c>
      <c r="D70" s="45">
        <f t="shared" ref="D70:D76" si="2">B70+C70</f>
        <v>0</v>
      </c>
      <c r="E70" s="45">
        <v>0</v>
      </c>
      <c r="F70" s="45">
        <v>0</v>
      </c>
      <c r="G70" s="45">
        <f t="shared" ref="G70:G76" si="3">D70-E70</f>
        <v>0</v>
      </c>
      <c r="H70" s="46">
        <v>9100</v>
      </c>
    </row>
    <row r="71" spans="1:8" x14ac:dyDescent="0.2">
      <c r="A71" s="44" t="s">
        <v>113</v>
      </c>
      <c r="B71" s="45">
        <v>0</v>
      </c>
      <c r="C71" s="45">
        <v>0</v>
      </c>
      <c r="D71" s="45">
        <f t="shared" si="2"/>
        <v>0</v>
      </c>
      <c r="E71" s="45">
        <v>0</v>
      </c>
      <c r="F71" s="45">
        <v>0</v>
      </c>
      <c r="G71" s="45">
        <f t="shared" si="3"/>
        <v>0</v>
      </c>
      <c r="H71" s="46">
        <v>9200</v>
      </c>
    </row>
    <row r="72" spans="1:8" x14ac:dyDescent="0.2">
      <c r="A72" s="44" t="s">
        <v>114</v>
      </c>
      <c r="B72" s="45">
        <v>0</v>
      </c>
      <c r="C72" s="45">
        <v>0</v>
      </c>
      <c r="D72" s="45">
        <f t="shared" si="2"/>
        <v>0</v>
      </c>
      <c r="E72" s="45">
        <v>0</v>
      </c>
      <c r="F72" s="45">
        <v>0</v>
      </c>
      <c r="G72" s="45">
        <f t="shared" si="3"/>
        <v>0</v>
      </c>
      <c r="H72" s="46">
        <v>9300</v>
      </c>
    </row>
    <row r="73" spans="1:8" x14ac:dyDescent="0.2">
      <c r="A73" s="44" t="s">
        <v>115</v>
      </c>
      <c r="B73" s="45">
        <v>0</v>
      </c>
      <c r="C73" s="45">
        <v>0</v>
      </c>
      <c r="D73" s="45">
        <f t="shared" si="2"/>
        <v>0</v>
      </c>
      <c r="E73" s="45">
        <v>0</v>
      </c>
      <c r="F73" s="45">
        <v>0</v>
      </c>
      <c r="G73" s="45">
        <f t="shared" si="3"/>
        <v>0</v>
      </c>
      <c r="H73" s="46">
        <v>9400</v>
      </c>
    </row>
    <row r="74" spans="1:8" x14ac:dyDescent="0.2">
      <c r="A74" s="44" t="s">
        <v>116</v>
      </c>
      <c r="B74" s="45">
        <v>0</v>
      </c>
      <c r="C74" s="45">
        <v>0</v>
      </c>
      <c r="D74" s="45">
        <f t="shared" si="2"/>
        <v>0</v>
      </c>
      <c r="E74" s="45">
        <v>0</v>
      </c>
      <c r="F74" s="45">
        <v>0</v>
      </c>
      <c r="G74" s="45">
        <f t="shared" si="3"/>
        <v>0</v>
      </c>
      <c r="H74" s="46">
        <v>9500</v>
      </c>
    </row>
    <row r="75" spans="1:8" x14ac:dyDescent="0.2">
      <c r="A75" s="44" t="s">
        <v>117</v>
      </c>
      <c r="B75" s="45">
        <v>0</v>
      </c>
      <c r="C75" s="45">
        <v>0</v>
      </c>
      <c r="D75" s="45">
        <f t="shared" si="2"/>
        <v>0</v>
      </c>
      <c r="E75" s="45">
        <v>0</v>
      </c>
      <c r="F75" s="45">
        <v>0</v>
      </c>
      <c r="G75" s="45">
        <f t="shared" si="3"/>
        <v>0</v>
      </c>
      <c r="H75" s="46">
        <v>9600</v>
      </c>
    </row>
    <row r="76" spans="1:8" x14ac:dyDescent="0.2">
      <c r="A76" s="50" t="s">
        <v>118</v>
      </c>
      <c r="B76" s="51">
        <v>0</v>
      </c>
      <c r="C76" s="51">
        <v>0</v>
      </c>
      <c r="D76" s="51">
        <f t="shared" si="2"/>
        <v>0</v>
      </c>
      <c r="E76" s="51">
        <v>0</v>
      </c>
      <c r="F76" s="51">
        <v>0</v>
      </c>
      <c r="G76" s="51">
        <f t="shared" si="3"/>
        <v>0</v>
      </c>
      <c r="H76" s="46">
        <v>9900</v>
      </c>
    </row>
    <row r="77" spans="1:8" ht="15" x14ac:dyDescent="0.25">
      <c r="A77" s="52" t="s">
        <v>52</v>
      </c>
      <c r="B77" s="53">
        <f t="shared" ref="B77:G77" si="4">SUM(B5+B13+B23+B33+B43+B53+B57+B65+B69)</f>
        <v>20204522.160000004</v>
      </c>
      <c r="C77" s="53">
        <f t="shared" si="4"/>
        <v>0</v>
      </c>
      <c r="D77" s="53">
        <f t="shared" si="4"/>
        <v>20204522.16</v>
      </c>
      <c r="E77" s="53">
        <f t="shared" si="4"/>
        <v>10947069.310000002</v>
      </c>
      <c r="F77" s="53">
        <f t="shared" si="4"/>
        <v>10947069.310000002</v>
      </c>
      <c r="G77" s="53">
        <f t="shared" si="4"/>
        <v>9257452.8499999978</v>
      </c>
      <c r="H77" s="54"/>
    </row>
    <row r="78" spans="1:8" x14ac:dyDescent="0.2">
      <c r="H78" s="54"/>
    </row>
    <row r="79" spans="1:8" x14ac:dyDescent="0.2">
      <c r="A79" s="33" t="s">
        <v>122</v>
      </c>
      <c r="H79" s="54"/>
    </row>
    <row r="80" spans="1:8" x14ac:dyDescent="0.2">
      <c r="H80" s="54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5" t="s">
        <v>133</v>
      </c>
      <c r="B1" s="23"/>
      <c r="C1" s="23"/>
      <c r="D1" s="23"/>
      <c r="E1" s="23"/>
      <c r="F1" s="23"/>
      <c r="G1" s="24"/>
    </row>
    <row r="2" spans="1:7" x14ac:dyDescent="0.2">
      <c r="A2" s="28"/>
      <c r="B2" s="25" t="s">
        <v>59</v>
      </c>
      <c r="C2" s="23"/>
      <c r="D2" s="23"/>
      <c r="E2" s="23"/>
      <c r="F2" s="24"/>
      <c r="G2" s="26" t="s">
        <v>58</v>
      </c>
    </row>
    <row r="3" spans="1:7" ht="24.95" customHeight="1" x14ac:dyDescent="0.2">
      <c r="A3" s="29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27"/>
    </row>
    <row r="4" spans="1:7" x14ac:dyDescent="0.2">
      <c r="A4" s="30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7" x14ac:dyDescent="0.2">
      <c r="A5" s="6" t="s">
        <v>0</v>
      </c>
      <c r="B5" s="15">
        <v>20117129.629999999</v>
      </c>
      <c r="C5" s="15">
        <v>-284521.15000000002</v>
      </c>
      <c r="D5" s="15">
        <f>B5+C5</f>
        <v>19832608.48</v>
      </c>
      <c r="E5" s="15">
        <v>10638839.42</v>
      </c>
      <c r="F5" s="15">
        <v>10638839.42</v>
      </c>
      <c r="G5" s="15">
        <f>D5-E5</f>
        <v>9193769.0600000005</v>
      </c>
    </row>
    <row r="6" spans="1:7" x14ac:dyDescent="0.2">
      <c r="A6" s="6" t="s">
        <v>1</v>
      </c>
      <c r="B6" s="15">
        <v>87392.53</v>
      </c>
      <c r="C6" s="15">
        <v>284521.15000000002</v>
      </c>
      <c r="D6" s="15">
        <f>B6+C6</f>
        <v>371913.68000000005</v>
      </c>
      <c r="E6" s="15">
        <v>308229.89</v>
      </c>
      <c r="F6" s="15">
        <v>308229.89</v>
      </c>
      <c r="G6" s="15">
        <f>D6-E6</f>
        <v>63683.790000000037</v>
      </c>
    </row>
    <row r="7" spans="1:7" x14ac:dyDescent="0.2">
      <c r="A7" s="6" t="s">
        <v>2</v>
      </c>
      <c r="B7" s="15">
        <v>0</v>
      </c>
      <c r="C7" s="15">
        <v>0</v>
      </c>
      <c r="D7" s="15">
        <f>B7+C7</f>
        <v>0</v>
      </c>
      <c r="E7" s="15">
        <v>0</v>
      </c>
      <c r="F7" s="15">
        <v>0</v>
      </c>
      <c r="G7" s="15">
        <f>D7-E7</f>
        <v>0</v>
      </c>
    </row>
    <row r="8" spans="1:7" x14ac:dyDescent="0.2">
      <c r="A8" s="6" t="s">
        <v>39</v>
      </c>
      <c r="B8" s="15">
        <v>0</v>
      </c>
      <c r="C8" s="15">
        <v>0</v>
      </c>
      <c r="D8" s="15">
        <f>B8+C8</f>
        <v>0</v>
      </c>
      <c r="E8" s="15">
        <v>0</v>
      </c>
      <c r="F8" s="15">
        <v>0</v>
      </c>
      <c r="G8" s="15">
        <f>D8-E8</f>
        <v>0</v>
      </c>
    </row>
    <row r="9" spans="1:7" x14ac:dyDescent="0.2">
      <c r="A9" s="12" t="s">
        <v>36</v>
      </c>
      <c r="B9" s="16">
        <v>0</v>
      </c>
      <c r="C9" s="16">
        <v>0</v>
      </c>
      <c r="D9" s="16">
        <f>B9+C9</f>
        <v>0</v>
      </c>
      <c r="E9" s="16">
        <v>0</v>
      </c>
      <c r="F9" s="16">
        <v>0</v>
      </c>
      <c r="G9" s="16">
        <f>D9-E9</f>
        <v>0</v>
      </c>
    </row>
    <row r="10" spans="1:7" x14ac:dyDescent="0.2">
      <c r="A10" s="10" t="s">
        <v>52</v>
      </c>
      <c r="B10" s="14">
        <f t="shared" ref="B10:G10" si="0">SUM(B5+B6+B7+B8+B9)</f>
        <v>20204522.16</v>
      </c>
      <c r="C10" s="14">
        <f t="shared" si="0"/>
        <v>0</v>
      </c>
      <c r="D10" s="14">
        <f t="shared" si="0"/>
        <v>20204522.16</v>
      </c>
      <c r="E10" s="14">
        <f t="shared" si="0"/>
        <v>10947069.310000001</v>
      </c>
      <c r="F10" s="14">
        <f t="shared" si="0"/>
        <v>10947069.310000001</v>
      </c>
      <c r="G10" s="14">
        <f t="shared" si="0"/>
        <v>9257452.8500000015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5" t="s">
        <v>138</v>
      </c>
      <c r="B1" s="23"/>
      <c r="C1" s="23"/>
      <c r="D1" s="23"/>
      <c r="E1" s="23"/>
      <c r="F1" s="23"/>
      <c r="G1" s="24"/>
    </row>
    <row r="2" spans="1:7" x14ac:dyDescent="0.2">
      <c r="A2" s="28" t="s">
        <v>53</v>
      </c>
      <c r="B2" s="25" t="s">
        <v>59</v>
      </c>
      <c r="C2" s="23"/>
      <c r="D2" s="23"/>
      <c r="E2" s="23"/>
      <c r="F2" s="24"/>
      <c r="G2" s="26" t="s">
        <v>58</v>
      </c>
    </row>
    <row r="3" spans="1:7" ht="24.95" customHeight="1" x14ac:dyDescent="0.2">
      <c r="A3" s="29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27"/>
    </row>
    <row r="4" spans="1:7" x14ac:dyDescent="0.2">
      <c r="A4" s="30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7" x14ac:dyDescent="0.2">
      <c r="A5" s="18"/>
      <c r="B5" s="7"/>
      <c r="C5" s="7"/>
      <c r="D5" s="7"/>
      <c r="E5" s="7"/>
      <c r="F5" s="7"/>
      <c r="G5" s="7"/>
    </row>
    <row r="6" spans="1:7" x14ac:dyDescent="0.2">
      <c r="A6" s="19" t="s">
        <v>134</v>
      </c>
      <c r="B6" s="5">
        <v>7556481.4299999997</v>
      </c>
      <c r="C6" s="5">
        <v>0</v>
      </c>
      <c r="D6" s="5">
        <f>B6+C6</f>
        <v>7556481.4299999997</v>
      </c>
      <c r="E6" s="5">
        <v>3677859.29</v>
      </c>
      <c r="F6" s="5">
        <v>3677859.29</v>
      </c>
      <c r="G6" s="5">
        <f>D6-E6</f>
        <v>3878622.1399999997</v>
      </c>
    </row>
    <row r="7" spans="1:7" x14ac:dyDescent="0.2">
      <c r="A7" s="19" t="s">
        <v>135</v>
      </c>
      <c r="B7" s="5">
        <v>8611114.0299999993</v>
      </c>
      <c r="C7" s="5">
        <v>-345472.05</v>
      </c>
      <c r="D7" s="5">
        <f t="shared" ref="D7:D12" si="0">B7+C7</f>
        <v>8265641.9799999995</v>
      </c>
      <c r="E7" s="5">
        <v>5301816.38</v>
      </c>
      <c r="F7" s="5">
        <v>5301816.38</v>
      </c>
      <c r="G7" s="5">
        <f t="shared" ref="G7:G12" si="1">D7-E7</f>
        <v>2963825.5999999996</v>
      </c>
    </row>
    <row r="8" spans="1:7" x14ac:dyDescent="0.2">
      <c r="A8" s="19" t="s">
        <v>136</v>
      </c>
      <c r="B8" s="5">
        <v>2006483.12</v>
      </c>
      <c r="C8" s="5">
        <v>590827.17000000004</v>
      </c>
      <c r="D8" s="5">
        <f t="shared" si="0"/>
        <v>2597310.29</v>
      </c>
      <c r="E8" s="5">
        <v>1501458.26</v>
      </c>
      <c r="F8" s="5">
        <v>1501458.26</v>
      </c>
      <c r="G8" s="5">
        <f t="shared" si="1"/>
        <v>1095852.03</v>
      </c>
    </row>
    <row r="9" spans="1:7" x14ac:dyDescent="0.2">
      <c r="A9" s="19" t="s">
        <v>137</v>
      </c>
      <c r="B9" s="5">
        <v>2030443.58</v>
      </c>
      <c r="C9" s="5">
        <v>-245355.12</v>
      </c>
      <c r="D9" s="5">
        <f t="shared" si="0"/>
        <v>1785088.46</v>
      </c>
      <c r="E9" s="5">
        <v>465935.38</v>
      </c>
      <c r="F9" s="5">
        <v>465935.38</v>
      </c>
      <c r="G9" s="5">
        <f t="shared" si="1"/>
        <v>1319153.08</v>
      </c>
    </row>
    <row r="10" spans="1:7" x14ac:dyDescent="0.2">
      <c r="A10" s="19" t="s">
        <v>124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19" t="s">
        <v>50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19" t="s">
        <v>51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19"/>
      <c r="B13" s="5"/>
      <c r="C13" s="5"/>
      <c r="D13" s="5"/>
      <c r="E13" s="5"/>
      <c r="F13" s="5"/>
      <c r="G13" s="5"/>
    </row>
    <row r="14" spans="1:7" x14ac:dyDescent="0.2">
      <c r="A14" s="11" t="s">
        <v>52</v>
      </c>
      <c r="B14" s="17">
        <f t="shared" ref="B14:G14" si="2">SUM(B6:B13)</f>
        <v>20204522.159999996</v>
      </c>
      <c r="C14" s="17">
        <f t="shared" si="2"/>
        <v>5.8207660913467407E-11</v>
      </c>
      <c r="D14" s="17">
        <f t="shared" si="2"/>
        <v>20204522.16</v>
      </c>
      <c r="E14" s="17">
        <f t="shared" si="2"/>
        <v>10947069.310000001</v>
      </c>
      <c r="F14" s="17">
        <f t="shared" si="2"/>
        <v>10947069.310000001</v>
      </c>
      <c r="G14" s="17">
        <f t="shared" si="2"/>
        <v>9257452.8499999996</v>
      </c>
    </row>
    <row r="17" spans="1:7" ht="45" customHeight="1" x14ac:dyDescent="0.2">
      <c r="A17" s="25" t="s">
        <v>139</v>
      </c>
      <c r="B17" s="23"/>
      <c r="C17" s="23"/>
      <c r="D17" s="23"/>
      <c r="E17" s="23"/>
      <c r="F17" s="23"/>
      <c r="G17" s="24"/>
    </row>
    <row r="18" spans="1:7" x14ac:dyDescent="0.2">
      <c r="A18" s="28" t="s">
        <v>53</v>
      </c>
      <c r="B18" s="25" t="s">
        <v>59</v>
      </c>
      <c r="C18" s="23"/>
      <c r="D18" s="23"/>
      <c r="E18" s="23"/>
      <c r="F18" s="24"/>
      <c r="G18" s="26" t="s">
        <v>58</v>
      </c>
    </row>
    <row r="19" spans="1:7" ht="22.5" x14ac:dyDescent="0.2">
      <c r="A19" s="29"/>
      <c r="B19" s="3" t="s">
        <v>54</v>
      </c>
      <c r="C19" s="3" t="s">
        <v>119</v>
      </c>
      <c r="D19" s="3" t="s">
        <v>55</v>
      </c>
      <c r="E19" s="3" t="s">
        <v>56</v>
      </c>
      <c r="F19" s="3" t="s">
        <v>57</v>
      </c>
      <c r="G19" s="27"/>
    </row>
    <row r="20" spans="1:7" x14ac:dyDescent="0.2">
      <c r="A20" s="30"/>
      <c r="B20" s="4">
        <v>1</v>
      </c>
      <c r="C20" s="4">
        <v>2</v>
      </c>
      <c r="D20" s="4" t="s">
        <v>120</v>
      </c>
      <c r="E20" s="4">
        <v>4</v>
      </c>
      <c r="F20" s="4">
        <v>5</v>
      </c>
      <c r="G20" s="4" t="s">
        <v>121</v>
      </c>
    </row>
    <row r="21" spans="1:7" x14ac:dyDescent="0.2">
      <c r="A21" s="20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0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0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0" t="s">
        <v>123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52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5" t="s">
        <v>140</v>
      </c>
      <c r="B28" s="23"/>
      <c r="C28" s="23"/>
      <c r="D28" s="23"/>
      <c r="E28" s="23"/>
      <c r="F28" s="23"/>
      <c r="G28" s="24"/>
    </row>
    <row r="29" spans="1:7" x14ac:dyDescent="0.2">
      <c r="A29" s="28" t="s">
        <v>53</v>
      </c>
      <c r="B29" s="25" t="s">
        <v>59</v>
      </c>
      <c r="C29" s="23"/>
      <c r="D29" s="23"/>
      <c r="E29" s="23"/>
      <c r="F29" s="24"/>
      <c r="G29" s="26" t="s">
        <v>58</v>
      </c>
    </row>
    <row r="30" spans="1:7" ht="22.5" x14ac:dyDescent="0.2">
      <c r="A30" s="29"/>
      <c r="B30" s="3" t="s">
        <v>54</v>
      </c>
      <c r="C30" s="3" t="s">
        <v>119</v>
      </c>
      <c r="D30" s="3" t="s">
        <v>55</v>
      </c>
      <c r="E30" s="3" t="s">
        <v>56</v>
      </c>
      <c r="F30" s="3" t="s">
        <v>57</v>
      </c>
      <c r="G30" s="27"/>
    </row>
    <row r="31" spans="1:7" x14ac:dyDescent="0.2">
      <c r="A31" s="30"/>
      <c r="B31" s="4">
        <v>1</v>
      </c>
      <c r="C31" s="4">
        <v>2</v>
      </c>
      <c r="D31" s="4" t="s">
        <v>120</v>
      </c>
      <c r="E31" s="4">
        <v>4</v>
      </c>
      <c r="F31" s="4">
        <v>5</v>
      </c>
      <c r="G31" s="4" t="s">
        <v>121</v>
      </c>
    </row>
    <row r="32" spans="1:7" x14ac:dyDescent="0.2">
      <c r="A32" s="21" t="s">
        <v>12</v>
      </c>
      <c r="B32" s="5">
        <v>20204522.16</v>
      </c>
      <c r="C32" s="5">
        <v>0</v>
      </c>
      <c r="D32" s="5">
        <f t="shared" ref="D32:D38" si="6">B32+C32</f>
        <v>20204522.16</v>
      </c>
      <c r="E32" s="5">
        <v>10947069.310000001</v>
      </c>
      <c r="F32" s="5">
        <v>10947069.310000001</v>
      </c>
      <c r="G32" s="5">
        <f t="shared" ref="G32:G38" si="7">D32-E32</f>
        <v>9257452.8499999996</v>
      </c>
    </row>
    <row r="33" spans="1:7" x14ac:dyDescent="0.2">
      <c r="A33" s="21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1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1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1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1" t="s">
        <v>131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1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52</v>
      </c>
      <c r="B39" s="17">
        <f t="shared" ref="B39:G39" si="8">SUM(B32:B38)</f>
        <v>20204522.16</v>
      </c>
      <c r="C39" s="17">
        <f t="shared" si="8"/>
        <v>0</v>
      </c>
      <c r="D39" s="17">
        <f t="shared" si="8"/>
        <v>20204522.16</v>
      </c>
      <c r="E39" s="17">
        <f t="shared" si="8"/>
        <v>10947069.310000001</v>
      </c>
      <c r="F39" s="17">
        <f t="shared" si="8"/>
        <v>10947069.310000001</v>
      </c>
      <c r="G39" s="17">
        <f t="shared" si="8"/>
        <v>9257452.8499999996</v>
      </c>
    </row>
    <row r="41" spans="1:7" x14ac:dyDescent="0.2">
      <c r="A41" s="1" t="s">
        <v>122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B37" sqref="B37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25" t="s">
        <v>141</v>
      </c>
      <c r="B1" s="23"/>
      <c r="C1" s="23"/>
      <c r="D1" s="23"/>
      <c r="E1" s="23"/>
      <c r="F1" s="23"/>
      <c r="G1" s="24"/>
    </row>
    <row r="2" spans="1:7" x14ac:dyDescent="0.2">
      <c r="A2" s="28" t="s">
        <v>53</v>
      </c>
      <c r="B2" s="25" t="s">
        <v>59</v>
      </c>
      <c r="C2" s="23"/>
      <c r="D2" s="23"/>
      <c r="E2" s="23"/>
      <c r="F2" s="24"/>
      <c r="G2" s="26" t="s">
        <v>58</v>
      </c>
    </row>
    <row r="3" spans="1:7" ht="24.95" customHeight="1" x14ac:dyDescent="0.2">
      <c r="A3" s="29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27"/>
    </row>
    <row r="4" spans="1:7" x14ac:dyDescent="0.2">
      <c r="A4" s="30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7" x14ac:dyDescent="0.2">
      <c r="A5" s="9" t="s">
        <v>15</v>
      </c>
      <c r="B5" s="13">
        <f t="shared" ref="B5:G5" si="0">SUM(B6:B13)</f>
        <v>20204522.16</v>
      </c>
      <c r="C5" s="13">
        <f t="shared" si="0"/>
        <v>0</v>
      </c>
      <c r="D5" s="13">
        <f t="shared" si="0"/>
        <v>20204522.16</v>
      </c>
      <c r="E5" s="13">
        <f t="shared" si="0"/>
        <v>10947069.310000001</v>
      </c>
      <c r="F5" s="13">
        <f t="shared" si="0"/>
        <v>10947069.310000001</v>
      </c>
      <c r="G5" s="13">
        <f t="shared" si="0"/>
        <v>9257452.8499999996</v>
      </c>
    </row>
    <row r="6" spans="1:7" x14ac:dyDescent="0.2">
      <c r="A6" s="22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2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2" t="s">
        <v>125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2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2" t="s">
        <v>22</v>
      </c>
      <c r="B10" s="5">
        <v>20204522.16</v>
      </c>
      <c r="C10" s="5">
        <v>0</v>
      </c>
      <c r="D10" s="5">
        <f t="shared" si="1"/>
        <v>20204522.16</v>
      </c>
      <c r="E10" s="5">
        <v>10947069.310000001</v>
      </c>
      <c r="F10" s="5">
        <v>10947069.310000001</v>
      </c>
      <c r="G10" s="5">
        <f t="shared" si="2"/>
        <v>9257452.8499999996</v>
      </c>
    </row>
    <row r="11" spans="1:7" x14ac:dyDescent="0.2">
      <c r="A11" s="22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2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2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9" t="s">
        <v>19</v>
      </c>
      <c r="B14" s="13">
        <f t="shared" ref="B14:G14" si="3">SUM(B15:B21)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</row>
    <row r="15" spans="1:7" x14ac:dyDescent="0.2">
      <c r="A15" s="22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2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2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2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2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2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2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9" t="s">
        <v>46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22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2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2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2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2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2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2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2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2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9" t="s">
        <v>31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22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2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2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2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52</v>
      </c>
      <c r="B37" s="17">
        <f t="shared" ref="B37:G37" si="12">SUM(B32+B22+B14+B5)</f>
        <v>20204522.16</v>
      </c>
      <c r="C37" s="17">
        <f t="shared" si="12"/>
        <v>0</v>
      </c>
      <c r="D37" s="17">
        <f t="shared" si="12"/>
        <v>20204522.16</v>
      </c>
      <c r="E37" s="17">
        <f t="shared" si="12"/>
        <v>10947069.310000001</v>
      </c>
      <c r="F37" s="17">
        <f t="shared" si="12"/>
        <v>10947069.310000001</v>
      </c>
      <c r="G37" s="17">
        <f t="shared" si="12"/>
        <v>9257452.8499999996</v>
      </c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 t="s">
        <v>122</v>
      </c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2023-08-09T15:26:17Z</cp:lastPrinted>
  <dcterms:created xsi:type="dcterms:W3CDTF">2014-02-10T03:37:14Z</dcterms:created>
  <dcterms:modified xsi:type="dcterms:W3CDTF">2023-08-09T15:26:28Z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